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Kommissionen\Lehrstab\DFB-Ausbildungsordnung\2025_Zulassungsvoraussetzungen B-Lizenz\"/>
    </mc:Choice>
  </mc:AlternateContent>
  <xr:revisionPtr revIDLastSave="0" documentId="8_{B797D18A-26AC-44A8-8DFD-1A94EFEAE925}" xr6:coauthVersionLast="36" xr6:coauthVersionMax="36" xr10:uidLastSave="{00000000-0000-0000-0000-000000000000}"/>
  <bookViews>
    <workbookView xWindow="0" yWindow="0" windowWidth="23040" windowHeight="8940" xr2:uid="{4EE84BCA-3810-4C83-9D5D-6499BC149CAE}"/>
  </bookViews>
  <sheets>
    <sheet name="Qualifizierter Zugang" sheetId="2" r:id="rId1"/>
    <sheet name="Tabelle1" sheetId="3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9" i="2" l="1"/>
  <c r="D24" i="2" l="1"/>
  <c r="D25" i="2"/>
  <c r="D16" i="2"/>
  <c r="D15" i="2"/>
  <c r="D14" i="2"/>
  <c r="D13" i="2"/>
  <c r="D12" i="2"/>
  <c r="D11" i="2"/>
  <c r="D29" i="2"/>
  <c r="D30" i="2" s="1"/>
  <c r="D8" i="2"/>
  <c r="D3" i="2" l="1"/>
  <c r="D19" i="2"/>
  <c r="D20" i="2"/>
  <c r="D21" i="2"/>
  <c r="D18" i="2"/>
  <c r="D23" i="2" l="1"/>
  <c r="D26" i="2" s="1"/>
  <c r="E26" i="2" s="1"/>
  <c r="E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tc={48C0518D-7841-4A11-8434-11A892E24480}</author>
    <author>tc={88FF6E70-DCF7-466E-B86B-F687AA45F985}</author>
    <author>tc={48C0518D-7841-4A12-8434-11A892E24480}</author>
    <author>tc={88FF6E70-DCF7-466F-B86B-F687AA45F985}</author>
    <author>tc={ADBE1E72-796D-4F3E-8CAE-71982A8782C5}</author>
    <author>tc={3AA9D1A0-9A19-43D4-8164-743644333CDE}</author>
  </authors>
  <commentList>
    <comment ref="A2" authorId="0" shapeId="0" xr:uid="{48C0518D-7841-4A11-8434-11A892E2448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Max. 20 Jahre zurück, belegbar</t>
        </r>
      </text>
    </comment>
    <comment ref="A8" authorId="1" shapeId="0" xr:uid="{88FF6E70-DCF7-466E-B86B-F687AA45F98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 in der D Jugend Rheinland-Liga 9er Mannschaften die B-Lizenz erforderlich ist, müsste eigentlich auch die D-Jugend BL berücksichtigt werden.</t>
        </r>
      </text>
    </comment>
    <comment ref="A10" authorId="2" shapeId="0" xr:uid="{5E7A1F13-C683-4764-BA0E-5B1D9F5D368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Max. 20 Jahre zurück, belegbar</t>
        </r>
      </text>
    </comment>
    <comment ref="A15" authorId="3" shapeId="0" xr:uid="{DB5F2858-7FF4-4E98-ADC8-4D07613A05C9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Da in der D Jugend Rheinland-Liga 9er Mannschaften die B-Lizenz erforderlich ist, müsste eigentlich auch die D-Jugend BL berücksichtigt werden.</t>
        </r>
      </text>
    </comment>
    <comment ref="A17" authorId="4" shapeId="0" xr:uid="{ADBE1E72-796D-4F3E-8CAE-71982A8782C5}">
      <text>
        <r>
          <rPr>
            <sz val="11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Max. 20 Jahre zurück, belegbar </t>
        </r>
      </text>
    </comment>
    <comment ref="A24" authorId="5" shapeId="0" xr:uid="{3AA9D1A0-9A19-43D4-8164-743644333CD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Würde ich auch auf 1 Kredit begrenzen!</t>
        </r>
      </text>
    </comment>
  </commentList>
</comments>
</file>

<file path=xl/sharedStrings.xml><?xml version="1.0" encoding="utf-8"?>
<sst xmlns="http://schemas.openxmlformats.org/spreadsheetml/2006/main" count="53" uniqueCount="41">
  <si>
    <t>Ja</t>
  </si>
  <si>
    <t>Nein</t>
  </si>
  <si>
    <t>Anzahl Jahre</t>
  </si>
  <si>
    <t>Gesamt</t>
  </si>
  <si>
    <t>Herren Bezirksliga oder höher</t>
  </si>
  <si>
    <t>Herren Kreisliga A</t>
  </si>
  <si>
    <t>Herren Kreisliga B</t>
  </si>
  <si>
    <t>Frauen Regionalliga</t>
  </si>
  <si>
    <t>Frauen Rheinlandliga</t>
  </si>
  <si>
    <t>A-/B- Junioren Bezirksliga oder höher</t>
  </si>
  <si>
    <t>C-Junioren Bezirksliga oder höher</t>
  </si>
  <si>
    <t>Juniorinnen Rheinlandliga</t>
  </si>
  <si>
    <t>Credit-Points</t>
  </si>
  <si>
    <t>Männer: mindestens A-Klasse</t>
  </si>
  <si>
    <t>Junioren: mindestens Regionalliga</t>
  </si>
  <si>
    <t>Frauen: mindestens Rheinlandliga</t>
  </si>
  <si>
    <t>Juniorinnen: mindestens Regionalliga</t>
  </si>
  <si>
    <t>Relevante Aus- und Weiterbildung</t>
  </si>
  <si>
    <t>Anzahl/ ja/nein</t>
  </si>
  <si>
    <t>Anzahl FVR-Fortbildungen mit 20 Lerneinheiten (max 3)</t>
  </si>
  <si>
    <t>AG in einer weiterführenden Schule (mind. 2 Jahre)</t>
  </si>
  <si>
    <t>Sportfachliches Studium</t>
  </si>
  <si>
    <t>Zwischensumme:</t>
  </si>
  <si>
    <t>ja/nein</t>
  </si>
  <si>
    <t>Gesamtsumme:</t>
  </si>
  <si>
    <t>Ab 25 Punkten erfolgt Zulassung:</t>
  </si>
  <si>
    <t>Individuelle Kriterien (von GeschSt. auszufüllen):</t>
  </si>
  <si>
    <t xml:space="preserve">Credit-Points </t>
  </si>
  <si>
    <t>Erfahrungsjahre als Spielerin/Spieler (max. 1 Jahr wird gewertet)</t>
  </si>
  <si>
    <t>Vereinsbestätigungen (Anhänge) durchlaufend numeriert</t>
  </si>
  <si>
    <t>Hinweise:</t>
  </si>
  <si>
    <t>1. Nur die hellgrün hinterlegten Felder sind von der Bewerberin/ vom Bewerber auszufüllen.</t>
  </si>
  <si>
    <t>2. Die Nachweise der Vereine müssen mit einer berechtigten Unterschrift sowie einem Vereinsstempel versehen sein.</t>
  </si>
  <si>
    <t>Aufnahmeprüfverfahren für Trainer-C-Lizenz-Inhaber zur Zulassung in die                                 Trainer-B-Lizenz-Ausbildung im Fußballverband Rheinland</t>
  </si>
  <si>
    <t>Dateischutz: Teilnehmer</t>
  </si>
  <si>
    <t xml:space="preserve">Fehlen noch Punkte zur Zulassung, können weitere Punkte vergeben werden: </t>
  </si>
  <si>
    <t>Erfahrungsjahre als Cheftrainer nach dem Ausbildungsbeginn zur C-Lizenz (nur komplette Saison)</t>
  </si>
  <si>
    <t>Frauen Rheinlandliga oder höher</t>
  </si>
  <si>
    <t>Juniorinnen Rheinlandliga oder höher</t>
  </si>
  <si>
    <t>Erfahrungsjahre als Co-Trainer nach dem Ausbildungsbeginn zur C-Lizenz (nur komplette Saison)</t>
  </si>
  <si>
    <t>C-Lizenz mit Empfehlung (durch VSpL)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</si>
</sst>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49" fontId="6" fillId="8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 vertical="center" wrapText="1"/>
    </xf>
    <xf numFmtId="0" fontId="13" fillId="10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Standard" xfId="0" builtinId="0"/>
  </cellStyles>
  <dxfs count="11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örg Müller" id="{099E047A-409C-4AE9-ABEB-A815EC929AC9}" userId="S::mueller.bru_web.de#ext#@fvrheinland.onmicrosoft.com::669a5228-d800-4f57-b762-09d0ff0f3a9b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0" dT="2022-12-16T19:23:34.67" personId="{099E047A-409C-4AE9-ABEB-A815EC929AC9}" id="{2FDF553C-2720-49AB-A8A1-F152D908472C}">
    <text>Auswertung erfolgt über Decker/Lamby?</text>
  </threadedComment>
  <threadedComment ref="A11" dT="2022-12-16T19:15:52.58" personId="{099E047A-409C-4AE9-ABEB-A815EC929AC9}" id="{48C0518D-7841-4A11-8434-11A892E24480}">
    <text>Max. 20 Jahre zurück, belegbar</text>
  </threadedComment>
  <threadedComment ref="A18" dT="2022-12-16T19:04:55.24" personId="{099E047A-409C-4AE9-ABEB-A815EC929AC9}" id="{88FF6E70-DCF7-466E-B86B-F687AA45F985}">
    <text>Da in der D Jugend Rheinland-Liga 9er Mannschaften die B-Lizenz erforderlich ist, müsste eigentlich auch die D-Jugend BL berücksichtigt werden.</text>
  </threadedComment>
  <threadedComment ref="A20" dT="2022-12-16T19:15:52.58" personId="{099E047A-409C-4AE9-ABEB-A815EC929AC9}" id="{48C0518D-7841-4A12-8434-11A892E24480}">
    <text>Max. 20 Jahre zurück, belegbar</text>
  </threadedComment>
  <threadedComment ref="A27" dT="2022-12-16T19:04:55.24" personId="{099E047A-409C-4AE9-ABEB-A815EC929AC9}" id="{88FF6E70-DCF7-466F-B86B-F687AA45F985}">
    <text>Da in der D Jugend Rheinland-Liga 9er Mannschaften die B-Lizenz erforderlich ist, müsste eigentlich auch die D-Jugend BL berücksichtigt werden.</text>
  </threadedComment>
  <threadedComment ref="A30" dT="2022-12-16T19:16:28.98" personId="{099E047A-409C-4AE9-ABEB-A815EC929AC9}" id="{ADBE1E72-796D-4F3E-8CAE-71982A8782C5}">
    <text xml:space="preserve">Max. 20 Jahre zurück, belegbar </text>
  </threadedComment>
  <threadedComment ref="A38" dT="2022-12-16T17:32:10.39" personId="{099E047A-409C-4AE9-ABEB-A815EC929AC9}" id="{3AA9D1A0-9A19-43D4-8164-743644333CDE}">
    <text>Würde ich auch auf 1 Kredit begrenzen!</text>
  </threadedComment>
  <threadedComment ref="A45" dT="2022-12-16T19:08:09.47" personId="{099E047A-409C-4AE9-ABEB-A815EC929AC9}" id="{DB1975EB-7397-43CA-8A59-702D62F732F7}">
    <text>20% werden nicht in Öffentlichkeit kommuniziert. Anpassung nach o/u nach 1 Jahr in Absprache möglich.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63B65-E138-4D55-B8A0-1E8C24A41653}">
  <sheetPr>
    <pageSetUpPr fitToPage="1"/>
  </sheetPr>
  <dimension ref="A1:E36"/>
  <sheetViews>
    <sheetView tabSelected="1" zoomScaleNormal="100" workbookViewId="0">
      <selection activeCell="E2" sqref="E2"/>
    </sheetView>
  </sheetViews>
  <sheetFormatPr baseColWidth="10" defaultColWidth="11.44140625" defaultRowHeight="14.4" x14ac:dyDescent="0.3"/>
  <cols>
    <col min="1" max="1" width="51.109375" customWidth="1"/>
    <col min="2" max="2" width="11.88671875" bestFit="1" customWidth="1"/>
    <col min="3" max="3" width="13.88671875" customWidth="1"/>
    <col min="4" max="4" width="8.6640625" customWidth="1"/>
    <col min="5" max="5" width="29.44140625" customWidth="1"/>
  </cols>
  <sheetData>
    <row r="1" spans="1:5" ht="49.2" customHeight="1" x14ac:dyDescent="0.3">
      <c r="A1" s="28" t="s">
        <v>33</v>
      </c>
      <c r="B1" s="29"/>
      <c r="C1" s="29"/>
      <c r="D1" s="29"/>
      <c r="E1" s="29"/>
    </row>
    <row r="2" spans="1:5" ht="34.200000000000003" customHeight="1" x14ac:dyDescent="0.3">
      <c r="A2" s="8" t="s">
        <v>36</v>
      </c>
      <c r="B2" s="8" t="s">
        <v>27</v>
      </c>
      <c r="C2" s="8" t="s">
        <v>2</v>
      </c>
      <c r="D2" s="8" t="s">
        <v>3</v>
      </c>
      <c r="E2" s="8" t="s">
        <v>29</v>
      </c>
    </row>
    <row r="3" spans="1:5" x14ac:dyDescent="0.3">
      <c r="A3" s="6" t="s">
        <v>4</v>
      </c>
      <c r="B3" s="6">
        <v>8</v>
      </c>
      <c r="C3" s="21"/>
      <c r="D3" s="5">
        <f t="shared" ref="D3:D9" si="0">IF(C3&gt;10,10*B3,C3*B3)</f>
        <v>0</v>
      </c>
      <c r="E3" s="21"/>
    </row>
    <row r="4" spans="1:5" x14ac:dyDescent="0.3">
      <c r="A4" s="6" t="s">
        <v>5</v>
      </c>
      <c r="B4" s="6">
        <v>5</v>
      </c>
      <c r="C4" s="21"/>
      <c r="D4" s="5">
        <f t="shared" si="0"/>
        <v>0</v>
      </c>
      <c r="E4" s="21"/>
    </row>
    <row r="5" spans="1:5" x14ac:dyDescent="0.3">
      <c r="A5" s="6" t="s">
        <v>6</v>
      </c>
      <c r="B5" s="6">
        <v>3</v>
      </c>
      <c r="C5" s="21"/>
      <c r="D5" s="5">
        <f t="shared" si="0"/>
        <v>0</v>
      </c>
      <c r="E5" s="21"/>
    </row>
    <row r="6" spans="1:5" x14ac:dyDescent="0.3">
      <c r="A6" s="6" t="s">
        <v>37</v>
      </c>
      <c r="B6" s="6">
        <v>5</v>
      </c>
      <c r="C6" s="21"/>
      <c r="D6" s="5">
        <f t="shared" si="0"/>
        <v>0</v>
      </c>
      <c r="E6" s="21"/>
    </row>
    <row r="7" spans="1:5" x14ac:dyDescent="0.3">
      <c r="A7" s="7" t="s">
        <v>9</v>
      </c>
      <c r="B7" s="6">
        <v>4</v>
      </c>
      <c r="C7" s="21"/>
      <c r="D7" s="5">
        <f t="shared" si="0"/>
        <v>0</v>
      </c>
      <c r="E7" s="21"/>
    </row>
    <row r="8" spans="1:5" x14ac:dyDescent="0.3">
      <c r="A8" s="7" t="s">
        <v>10</v>
      </c>
      <c r="B8" s="6">
        <v>3</v>
      </c>
      <c r="C8" s="21"/>
      <c r="D8" s="5">
        <f t="shared" si="0"/>
        <v>0</v>
      </c>
      <c r="E8" s="21"/>
    </row>
    <row r="9" spans="1:5" x14ac:dyDescent="0.3">
      <c r="A9" s="7" t="s">
        <v>38</v>
      </c>
      <c r="B9" s="6">
        <v>4</v>
      </c>
      <c r="C9" s="21"/>
      <c r="D9" s="5">
        <f t="shared" si="0"/>
        <v>0</v>
      </c>
      <c r="E9" s="21"/>
    </row>
    <row r="10" spans="1:5" ht="34.5" customHeight="1" x14ac:dyDescent="0.3">
      <c r="A10" s="8" t="s">
        <v>39</v>
      </c>
      <c r="B10" s="8" t="s">
        <v>27</v>
      </c>
      <c r="C10" s="8" t="s">
        <v>2</v>
      </c>
      <c r="D10" s="8" t="s">
        <v>3</v>
      </c>
      <c r="E10" s="8"/>
    </row>
    <row r="11" spans="1:5" ht="15.75" customHeight="1" x14ac:dyDescent="0.3">
      <c r="A11" s="6" t="s">
        <v>4</v>
      </c>
      <c r="B11" s="6">
        <v>4</v>
      </c>
      <c r="C11" s="21"/>
      <c r="D11" s="5">
        <f t="shared" ref="D11:D16" si="1">IF(C11&gt;10,10*B11,C11*B11)</f>
        <v>0</v>
      </c>
      <c r="E11" s="21"/>
    </row>
    <row r="12" spans="1:5" ht="15.75" customHeight="1" x14ac:dyDescent="0.3">
      <c r="A12" s="6" t="s">
        <v>7</v>
      </c>
      <c r="B12" s="6">
        <v>4</v>
      </c>
      <c r="C12" s="21"/>
      <c r="D12" s="5">
        <f t="shared" si="1"/>
        <v>0</v>
      </c>
      <c r="E12" s="21"/>
    </row>
    <row r="13" spans="1:5" ht="15.75" customHeight="1" x14ac:dyDescent="0.3">
      <c r="A13" s="6" t="s">
        <v>8</v>
      </c>
      <c r="B13" s="6">
        <v>2.5</v>
      </c>
      <c r="C13" s="21"/>
      <c r="D13" s="5">
        <f t="shared" si="1"/>
        <v>0</v>
      </c>
      <c r="E13" s="21"/>
    </row>
    <row r="14" spans="1:5" ht="15.75" customHeight="1" x14ac:dyDescent="0.3">
      <c r="A14" s="7" t="s">
        <v>9</v>
      </c>
      <c r="B14" s="6">
        <v>2</v>
      </c>
      <c r="C14" s="21"/>
      <c r="D14" s="5">
        <f t="shared" si="1"/>
        <v>0</v>
      </c>
      <c r="E14" s="21"/>
    </row>
    <row r="15" spans="1:5" ht="15.75" customHeight="1" x14ac:dyDescent="0.3">
      <c r="A15" s="7" t="s">
        <v>10</v>
      </c>
      <c r="B15" s="6">
        <v>1.5</v>
      </c>
      <c r="C15" s="21"/>
      <c r="D15" s="5">
        <f t="shared" si="1"/>
        <v>0</v>
      </c>
      <c r="E15" s="21"/>
    </row>
    <row r="16" spans="1:5" ht="15.75" customHeight="1" x14ac:dyDescent="0.3">
      <c r="A16" s="7" t="s">
        <v>11</v>
      </c>
      <c r="B16" s="6">
        <v>2</v>
      </c>
      <c r="C16" s="21"/>
      <c r="D16" s="5">
        <f t="shared" si="1"/>
        <v>0</v>
      </c>
      <c r="E16" s="21"/>
    </row>
    <row r="17" spans="1:5" ht="34.200000000000003" customHeight="1" x14ac:dyDescent="0.3">
      <c r="A17" s="8" t="s">
        <v>28</v>
      </c>
      <c r="B17" s="8" t="s">
        <v>12</v>
      </c>
      <c r="C17" s="8" t="s">
        <v>2</v>
      </c>
      <c r="D17" s="8" t="s">
        <v>3</v>
      </c>
      <c r="E17" s="8"/>
    </row>
    <row r="18" spans="1:5" x14ac:dyDescent="0.3">
      <c r="A18" s="9" t="s">
        <v>13</v>
      </c>
      <c r="B18" s="6">
        <v>3</v>
      </c>
      <c r="C18" s="21"/>
      <c r="D18" s="10">
        <f>IF(C18&gt;0,B18,0)</f>
        <v>0</v>
      </c>
      <c r="E18" s="21"/>
    </row>
    <row r="19" spans="1:5" x14ac:dyDescent="0.3">
      <c r="A19" s="9" t="s">
        <v>14</v>
      </c>
      <c r="B19" s="6">
        <v>3</v>
      </c>
      <c r="C19" s="21"/>
      <c r="D19" s="10">
        <f>IF(C19&gt;0,B19,0)</f>
        <v>0</v>
      </c>
      <c r="E19" s="21"/>
    </row>
    <row r="20" spans="1:5" x14ac:dyDescent="0.3">
      <c r="A20" s="9" t="s">
        <v>15</v>
      </c>
      <c r="B20" s="6">
        <v>3</v>
      </c>
      <c r="C20" s="21"/>
      <c r="D20" s="10">
        <f>IF(C20&gt;0,B20,0)</f>
        <v>0</v>
      </c>
      <c r="E20" s="21"/>
    </row>
    <row r="21" spans="1:5" x14ac:dyDescent="0.3">
      <c r="A21" s="9" t="s">
        <v>16</v>
      </c>
      <c r="B21" s="6">
        <v>3</v>
      </c>
      <c r="C21" s="21"/>
      <c r="D21" s="10">
        <f>IF(C21&gt;0,B21,0)</f>
        <v>0</v>
      </c>
      <c r="E21" s="21"/>
    </row>
    <row r="22" spans="1:5" ht="34.200000000000003" customHeight="1" x14ac:dyDescent="0.3">
      <c r="A22" s="11" t="s">
        <v>17</v>
      </c>
      <c r="B22" s="8" t="s">
        <v>12</v>
      </c>
      <c r="C22" s="8" t="s">
        <v>18</v>
      </c>
      <c r="D22" s="8" t="s">
        <v>3</v>
      </c>
      <c r="E22" s="8"/>
    </row>
    <row r="23" spans="1:5" x14ac:dyDescent="0.3">
      <c r="A23" s="6" t="s">
        <v>19</v>
      </c>
      <c r="B23" s="6">
        <v>1</v>
      </c>
      <c r="C23" s="21"/>
      <c r="D23" s="10">
        <f>IF(C23&gt;3,3,C23)</f>
        <v>0</v>
      </c>
      <c r="E23" s="21"/>
    </row>
    <row r="24" spans="1:5" x14ac:dyDescent="0.3">
      <c r="A24" s="6" t="s">
        <v>20</v>
      </c>
      <c r="B24" s="6">
        <v>1</v>
      </c>
      <c r="C24" s="22"/>
      <c r="D24" s="12">
        <f>IF(C24="Ja",1,0)</f>
        <v>0</v>
      </c>
      <c r="E24" s="21"/>
    </row>
    <row r="25" spans="1:5" x14ac:dyDescent="0.3">
      <c r="A25" s="6" t="s">
        <v>21</v>
      </c>
      <c r="B25" s="6">
        <v>10</v>
      </c>
      <c r="C25" s="22"/>
      <c r="D25" s="12">
        <f>IF(C25="Ja",3,0)</f>
        <v>0</v>
      </c>
      <c r="E25" s="21"/>
    </row>
    <row r="26" spans="1:5" ht="34.200000000000003" customHeight="1" x14ac:dyDescent="0.3">
      <c r="A26" s="30" t="s">
        <v>22</v>
      </c>
      <c r="B26" s="30"/>
      <c r="C26" s="30"/>
      <c r="D26" s="16">
        <f>SUM(D23:D25,D3:D9,D11:D16,D18:D21)</f>
        <v>0</v>
      </c>
      <c r="E26" s="24" t="str">
        <f>IF(D26&gt;24,"Zulassung","Noch keine Zulassung")</f>
        <v>Noch keine Zulassung</v>
      </c>
    </row>
    <row r="27" spans="1:5" x14ac:dyDescent="0.3">
      <c r="A27" s="31" t="s">
        <v>35</v>
      </c>
      <c r="B27" s="31"/>
      <c r="C27" s="31"/>
      <c r="D27" s="31"/>
      <c r="E27" s="32"/>
    </row>
    <row r="28" spans="1:5" ht="34.200000000000003" customHeight="1" x14ac:dyDescent="0.3">
      <c r="A28" s="13" t="s">
        <v>26</v>
      </c>
      <c r="B28" s="8" t="s">
        <v>12</v>
      </c>
      <c r="C28" s="8" t="s">
        <v>23</v>
      </c>
      <c r="D28" s="8" t="s">
        <v>3</v>
      </c>
      <c r="E28" s="8"/>
    </row>
    <row r="29" spans="1:5" x14ac:dyDescent="0.3">
      <c r="A29" s="3" t="s">
        <v>40</v>
      </c>
      <c r="B29" s="4">
        <v>5</v>
      </c>
      <c r="C29" s="2"/>
      <c r="D29" s="1">
        <f>IF(C29="Ja",5,0)</f>
        <v>0</v>
      </c>
      <c r="E29" s="12"/>
    </row>
    <row r="30" spans="1:5" ht="34.200000000000003" customHeight="1" x14ac:dyDescent="0.3">
      <c r="A30" s="15" t="s">
        <v>25</v>
      </c>
      <c r="B30" s="14"/>
      <c r="C30" s="23" t="s">
        <v>24</v>
      </c>
      <c r="D30" s="16">
        <f>D26+D29</f>
        <v>0</v>
      </c>
      <c r="E30" s="24" t="str">
        <f>IF(D30&gt;24,"Zulassung","Keine Zulassung")</f>
        <v>Keine Zulassung</v>
      </c>
    </row>
    <row r="32" spans="1:5" ht="16.8" x14ac:dyDescent="0.35">
      <c r="A32" s="17" t="s">
        <v>30</v>
      </c>
      <c r="B32" s="18"/>
      <c r="C32" s="18"/>
      <c r="D32" s="18"/>
      <c r="E32" s="18"/>
    </row>
    <row r="33" spans="1:5" ht="16.8" x14ac:dyDescent="0.3">
      <c r="A33" s="25" t="s">
        <v>31</v>
      </c>
      <c r="B33" s="26"/>
      <c r="C33" s="26"/>
      <c r="D33" s="26"/>
      <c r="E33" s="27"/>
    </row>
    <row r="34" spans="1:5" ht="16.8" x14ac:dyDescent="0.3">
      <c r="A34" s="19" t="s">
        <v>32</v>
      </c>
      <c r="B34" s="20"/>
      <c r="C34" s="20"/>
      <c r="D34" s="20"/>
      <c r="E34" s="20"/>
    </row>
    <row r="36" spans="1:5" x14ac:dyDescent="0.3">
      <c r="C36" t="s">
        <v>34</v>
      </c>
    </row>
  </sheetData>
  <sheetProtection algorithmName="SHA-512" hashValue="rob5IRSdnCaBmpx75L9bENxlTFsPsP8gyGUs8t2S3LjjbzOwH7S/xLtPTZejpXVWNea4uHrORe2UZ1TBEGZdDw==" saltValue="GR1SCFi2eYoMKrSd3zT8Gw==" spinCount="100000" sheet="1" objects="1" scenarios="1"/>
  <mergeCells count="4">
    <mergeCell ref="A33:E33"/>
    <mergeCell ref="A1:E1"/>
    <mergeCell ref="A26:C26"/>
    <mergeCell ref="A27:E27"/>
  </mergeCells>
  <conditionalFormatting sqref="D30">
    <cfRule type="cellIs" dxfId="10" priority="27" operator="lessThan">
      <formula>25</formula>
    </cfRule>
    <cfRule type="cellIs" dxfId="9" priority="28" operator="greaterThan">
      <formula>25</formula>
    </cfRule>
  </conditionalFormatting>
  <conditionalFormatting sqref="D26">
    <cfRule type="cellIs" dxfId="8" priority="1" operator="between">
      <formula>19</formula>
      <formula>24</formula>
    </cfRule>
    <cfRule type="cellIs" dxfId="7" priority="8" operator="lessThan">
      <formula>25</formula>
    </cfRule>
    <cfRule type="cellIs" dxfId="6" priority="9" operator="greaterThan">
      <formula>25</formula>
    </cfRule>
  </conditionalFormatting>
  <conditionalFormatting sqref="E30">
    <cfRule type="containsText" dxfId="5" priority="6" operator="containsText" text="Keine Zulassung">
      <formula>NOT(ISERROR(SEARCH("Keine Zulassung",E30)))</formula>
    </cfRule>
    <cfRule type="containsText" dxfId="4" priority="7" operator="containsText" text="Zulassung">
      <formula>NOT(ISERROR(SEARCH("Zulassung",E30)))</formula>
    </cfRule>
  </conditionalFormatting>
  <conditionalFormatting sqref="E26">
    <cfRule type="cellIs" dxfId="3" priority="3" operator="between">
      <formula>15</formula>
      <formula>24</formula>
    </cfRule>
    <cfRule type="containsText" dxfId="2" priority="4" operator="containsText" text="Keine Zulassung">
      <formula>NOT(ISERROR(SEARCH("Keine Zulassung",E26)))</formula>
    </cfRule>
    <cfRule type="containsText" dxfId="1" priority="5" operator="containsText" text="Zulassung">
      <formula>NOT(ISERROR(SEARCH("Zulassung",E26)))</formula>
    </cfRule>
  </conditionalFormatting>
  <conditionalFormatting sqref="D26:E26">
    <cfRule type="cellIs" dxfId="0" priority="2" operator="between">
      <formula>18</formula>
      <formula>24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Ja oder Nein" prompt="Wählen Sie Ja oder Nein aus" xr:uid="{C73EC772-07F3-40B5-95F7-F9CBBDF9B372}">
          <x14:formula1>
            <xm:f>Tabelle1!$A$1:$A$2</xm:f>
          </x14:formula1>
          <xm:sqref>C29 C24:C25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D6FC-032D-4ADB-BDDB-3C3A882D0AE1}">
  <dimension ref="A1:A2"/>
  <sheetViews>
    <sheetView workbookViewId="0">
      <selection activeCell="B11" sqref="B11"/>
    </sheetView>
  </sheetViews>
  <sheetFormatPr baseColWidth="10" defaultRowHeight="14.4" x14ac:dyDescent="0.3"/>
  <sheetData>
    <row r="1" spans="1:1" x14ac:dyDescent="0.3">
      <c r="A1" t="s">
        <v>0</v>
      </c>
    </row>
    <row r="2" spans="1:1" x14ac:dyDescent="0.3">
      <c r="A2" t="s">
        <v>1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F2D6BCE14B414AB59B34C5EA0757DF" ma:contentTypeVersion="3" ma:contentTypeDescription="Ein neues Dokument erstellen." ma:contentTypeScope="" ma:versionID="b94d037b287fb4d99a7a8329acb8e339">
  <xsd:schema xmlns:xsd="http://www.w3.org/2001/XMLSchema" xmlns:xs="http://www.w3.org/2001/XMLSchema" xmlns:p="http://schemas.microsoft.com/office/2006/metadata/properties" xmlns:ns2="cd559c34-76a3-4589-be46-91a9020be437" targetNamespace="http://schemas.microsoft.com/office/2006/metadata/properties" ma:root="true" ma:fieldsID="5bbbbb4ecdf0c1e0401117763d7c06e1" ns2:_="">
    <xsd:import namespace="cd559c34-76a3-4589-be46-91a9020be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59c34-76a3-4589-be46-91a9020be4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32C02-D8F0-403B-9C72-FEB705E91DC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d559c34-76a3-4589-be46-91a9020be437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1E79CE1-13F1-4FE7-8691-00BE11B17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559c34-76a3-4589-be46-91a9020be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15CF9D-D819-4B13-BEB4-72033A351A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Qualifizierter Zugang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Hilpisch</dc:creator>
  <cp:keywords/>
  <dc:description/>
  <cp:lastModifiedBy>Michael Hilpisch</cp:lastModifiedBy>
  <cp:revision/>
  <cp:lastPrinted>2025-01-06T13:09:01Z</cp:lastPrinted>
  <dcterms:created xsi:type="dcterms:W3CDTF">2022-12-09T09:10:06Z</dcterms:created>
  <dcterms:modified xsi:type="dcterms:W3CDTF">2025-01-06T13:12:47Z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0x010100D5F2D6BCE14B414AB59B34C5EA0757DF</vt:lpwstr>
  </property>
</Properties>
</file>